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5070\Desktop\CGT 20222023\Collectif EP\Mobilisation\17 novembre\Matos SDEN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16" i="1"/>
  <c r="D17" i="1" l="1"/>
  <c r="E17" i="1" s="1"/>
  <c r="G17" i="1" s="1"/>
  <c r="G8" i="1"/>
  <c r="G9" i="1"/>
  <c r="G10" i="1"/>
  <c r="G11" i="1"/>
  <c r="G7" i="1"/>
  <c r="E8" i="1"/>
  <c r="E9" i="1"/>
  <c r="E10" i="1"/>
  <c r="E11" i="1"/>
  <c r="E12" i="1"/>
  <c r="G12" i="1" s="1"/>
  <c r="E16" i="1"/>
  <c r="G16" i="1" s="1"/>
  <c r="E7" i="1"/>
  <c r="C21" i="1"/>
  <c r="C20" i="1"/>
  <c r="D8" i="1"/>
  <c r="D12" i="1"/>
  <c r="D11" i="1"/>
  <c r="D9" i="1" s="1"/>
  <c r="C16" i="1"/>
  <c r="C11" i="1"/>
  <c r="C15" i="1"/>
  <c r="D15" i="1" s="1"/>
  <c r="E15" i="1" s="1"/>
  <c r="G15" i="1" s="1"/>
  <c r="C10" i="1"/>
  <c r="D20" i="1" l="1"/>
  <c r="E20" i="1" s="1"/>
  <c r="G20" i="1" s="1"/>
  <c r="D19" i="1"/>
  <c r="E19" i="1" s="1"/>
  <c r="G19" i="1" s="1"/>
  <c r="D18" i="1"/>
  <c r="E18" i="1" s="1"/>
  <c r="G18" i="1" s="1"/>
  <c r="E21" i="1"/>
  <c r="G21" i="1" s="1"/>
  <c r="D14" i="1"/>
  <c r="E14" i="1" s="1"/>
  <c r="G14" i="1" s="1"/>
  <c r="D13" i="1"/>
  <c r="E13" i="1" s="1"/>
  <c r="G13" i="1" s="1"/>
  <c r="D7" i="1"/>
  <c r="D10" i="1" s="1"/>
  <c r="G22" i="1" l="1"/>
</calcChain>
</file>

<file path=xl/sharedStrings.xml><?xml version="1.0" encoding="utf-8"?>
<sst xmlns="http://schemas.openxmlformats.org/spreadsheetml/2006/main" count="30" uniqueCount="22">
  <si>
    <t>Hypothèse retenue :</t>
  </si>
  <si>
    <t>ACTUELLEMENT</t>
  </si>
  <si>
    <t>EN PROJET</t>
  </si>
  <si>
    <t>ECART</t>
  </si>
  <si>
    <t>NIVEAU</t>
  </si>
  <si>
    <t>BAC PRO</t>
  </si>
  <si>
    <t>HORAIRES ELEVES</t>
  </si>
  <si>
    <t>Enseignements professionnels</t>
  </si>
  <si>
    <t>Enseignements généraux</t>
  </si>
  <si>
    <t>Total</t>
  </si>
  <si>
    <t>Autres dispositifs TVP</t>
  </si>
  <si>
    <t>Nombre de semaines</t>
  </si>
  <si>
    <t>Raisonnement en horaires élèves sur le cycle</t>
  </si>
  <si>
    <t>CAP : Passage de 12 à 14 semaines et 18 à 21 semaines</t>
  </si>
  <si>
    <t>Nombre de semaines CAP 12s</t>
  </si>
  <si>
    <t>CAP 12s</t>
  </si>
  <si>
    <t>BAC PRO : Passage de 22 à 33 semaines sur les 3 années</t>
  </si>
  <si>
    <t>TOTAL DES HEURES PERDUES DANS L'ETS SUR LES 3 ANS</t>
  </si>
  <si>
    <t>NOMBRE DE SECTIONS DANS L'ETS A COMPLETER</t>
  </si>
  <si>
    <t xml:space="preserve">TOTAL </t>
  </si>
  <si>
    <t>CAP 14s</t>
  </si>
  <si>
    <t>Nombre de semaines CAP 14s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</si>
</sst>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quotePrefix="1" applyFont="1"/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workbookViewId="0">
      <selection activeCell="C24" sqref="C24"/>
    </sheetView>
  </sheetViews>
  <sheetFormatPr baseColWidth="10" defaultRowHeight="15" x14ac:dyDescent="0.25"/>
  <cols>
    <col min="2" max="2" width="25.5703125" bestFit="1" customWidth="1"/>
    <col min="3" max="3" width="19.85546875" customWidth="1"/>
    <col min="4" max="4" width="15.140625" customWidth="1"/>
    <col min="6" max="6" width="19.28515625" customWidth="1"/>
    <col min="7" max="7" width="20.42578125" customWidth="1"/>
  </cols>
  <sheetData>
    <row r="1" spans="1:7" ht="18.75" x14ac:dyDescent="0.3">
      <c r="A1" s="23" t="s">
        <v>0</v>
      </c>
    </row>
    <row r="2" spans="1:7" x14ac:dyDescent="0.25">
      <c r="B2" s="1" t="s">
        <v>16</v>
      </c>
    </row>
    <row r="3" spans="1:7" x14ac:dyDescent="0.25">
      <c r="B3" s="1" t="s">
        <v>13</v>
      </c>
    </row>
    <row r="4" spans="1:7" ht="15.75" x14ac:dyDescent="0.25">
      <c r="B4" s="24" t="s">
        <v>12</v>
      </c>
    </row>
    <row r="5" spans="1:7" ht="15.75" thickBot="1" x14ac:dyDescent="0.3"/>
    <row r="6" spans="1:7" ht="45.75" thickBot="1" x14ac:dyDescent="0.3">
      <c r="A6" s="18" t="s">
        <v>4</v>
      </c>
      <c r="B6" s="10" t="s">
        <v>6</v>
      </c>
      <c r="C6" s="19" t="s">
        <v>1</v>
      </c>
      <c r="D6" s="10" t="s">
        <v>2</v>
      </c>
      <c r="E6" s="19" t="s">
        <v>3</v>
      </c>
      <c r="F6" s="25" t="s">
        <v>18</v>
      </c>
      <c r="G6" s="20" t="s">
        <v>17</v>
      </c>
    </row>
    <row r="7" spans="1:7" x14ac:dyDescent="0.25">
      <c r="A7" s="31" t="s">
        <v>5</v>
      </c>
      <c r="B7" s="11" t="s">
        <v>7</v>
      </c>
      <c r="C7" s="3">
        <v>1260</v>
      </c>
      <c r="D7" s="13">
        <f>C7*$D$11/$C$11</f>
        <v>1095</v>
      </c>
      <c r="E7" s="3">
        <f>D7-C7</f>
        <v>-165</v>
      </c>
      <c r="F7" s="26"/>
      <c r="G7" s="4">
        <f>E7*F7</f>
        <v>0</v>
      </c>
    </row>
    <row r="8" spans="1:7" x14ac:dyDescent="0.25">
      <c r="A8" s="32"/>
      <c r="B8" s="12" t="s">
        <v>8</v>
      </c>
      <c r="C8" s="5">
        <v>995</v>
      </c>
      <c r="D8" s="14">
        <f t="shared" ref="D8:D9" si="0">C8*$D$11/$C$11</f>
        <v>864.70238095238096</v>
      </c>
      <c r="E8" s="6">
        <f t="shared" ref="E8:E21" si="1">D8-C8</f>
        <v>-130.29761904761904</v>
      </c>
      <c r="F8" s="27"/>
      <c r="G8" s="7">
        <f t="shared" ref="G8:G21" si="2">E8*F8</f>
        <v>0</v>
      </c>
    </row>
    <row r="9" spans="1:7" x14ac:dyDescent="0.25">
      <c r="A9" s="32"/>
      <c r="B9" s="12" t="s">
        <v>10</v>
      </c>
      <c r="C9" s="5">
        <v>265</v>
      </c>
      <c r="D9" s="14">
        <f t="shared" si="0"/>
        <v>230.29761904761904</v>
      </c>
      <c r="E9" s="6">
        <f t="shared" si="1"/>
        <v>-34.702380952380963</v>
      </c>
      <c r="F9" s="27"/>
      <c r="G9" s="7">
        <f t="shared" si="2"/>
        <v>0</v>
      </c>
    </row>
    <row r="10" spans="1:7" x14ac:dyDescent="0.25">
      <c r="A10" s="32"/>
      <c r="B10" s="29" t="s">
        <v>9</v>
      </c>
      <c r="C10" s="2">
        <f>SUM(C7:C9)</f>
        <v>2520</v>
      </c>
      <c r="D10" s="15">
        <f>SUM(D7:D9)</f>
        <v>2190</v>
      </c>
      <c r="E10" s="2">
        <f t="shared" si="1"/>
        <v>-330</v>
      </c>
      <c r="F10" s="27"/>
      <c r="G10" s="7">
        <f t="shared" si="2"/>
        <v>0</v>
      </c>
    </row>
    <row r="11" spans="1:7" ht="15.75" thickBot="1" x14ac:dyDescent="0.3">
      <c r="A11" s="33"/>
      <c r="B11" s="30" t="s">
        <v>11</v>
      </c>
      <c r="C11" s="8">
        <f>30+28+26</f>
        <v>84</v>
      </c>
      <c r="D11" s="16">
        <f>84-11</f>
        <v>73</v>
      </c>
      <c r="E11" s="8">
        <f t="shared" si="1"/>
        <v>-11</v>
      </c>
      <c r="F11" s="28"/>
      <c r="G11" s="9">
        <f t="shared" si="2"/>
        <v>0</v>
      </c>
    </row>
    <row r="12" spans="1:7" x14ac:dyDescent="0.25">
      <c r="A12" s="31" t="s">
        <v>15</v>
      </c>
      <c r="B12" s="11" t="s">
        <v>7</v>
      </c>
      <c r="C12" s="3">
        <v>1045</v>
      </c>
      <c r="D12" s="13">
        <f>C12*$D$16/$C$16</f>
        <v>931</v>
      </c>
      <c r="E12" s="3">
        <f t="shared" si="1"/>
        <v>-114</v>
      </c>
      <c r="F12" s="26"/>
      <c r="G12" s="4">
        <f t="shared" si="2"/>
        <v>0</v>
      </c>
    </row>
    <row r="13" spans="1:7" x14ac:dyDescent="0.25">
      <c r="A13" s="32"/>
      <c r="B13" s="12" t="s">
        <v>8</v>
      </c>
      <c r="C13" s="5">
        <v>467.5</v>
      </c>
      <c r="D13" s="17">
        <f t="shared" ref="D13:D15" si="3">C13*$D$16/$C$16</f>
        <v>416.5</v>
      </c>
      <c r="E13" s="5">
        <f t="shared" si="1"/>
        <v>-51</v>
      </c>
      <c r="F13" s="27"/>
      <c r="G13" s="7">
        <f t="shared" si="2"/>
        <v>0</v>
      </c>
    </row>
    <row r="14" spans="1:7" x14ac:dyDescent="0.25">
      <c r="A14" s="32"/>
      <c r="B14" s="12" t="s">
        <v>10</v>
      </c>
      <c r="C14" s="5">
        <v>192.5</v>
      </c>
      <c r="D14" s="17">
        <f t="shared" si="3"/>
        <v>171.5</v>
      </c>
      <c r="E14" s="5">
        <f t="shared" si="1"/>
        <v>-21</v>
      </c>
      <c r="F14" s="27"/>
      <c r="G14" s="7">
        <f t="shared" si="2"/>
        <v>0</v>
      </c>
    </row>
    <row r="15" spans="1:7" x14ac:dyDescent="0.25">
      <c r="A15" s="32"/>
      <c r="B15" s="29" t="s">
        <v>9</v>
      </c>
      <c r="C15" s="2">
        <f>SUM(C12:C14)</f>
        <v>1705</v>
      </c>
      <c r="D15" s="15">
        <f t="shared" si="3"/>
        <v>1519</v>
      </c>
      <c r="E15" s="2">
        <f t="shared" si="1"/>
        <v>-186</v>
      </c>
      <c r="F15" s="27"/>
      <c r="G15" s="7">
        <f t="shared" si="2"/>
        <v>0</v>
      </c>
    </row>
    <row r="16" spans="1:7" ht="15.75" thickBot="1" x14ac:dyDescent="0.3">
      <c r="A16" s="33"/>
      <c r="B16" s="30" t="s">
        <v>14</v>
      </c>
      <c r="C16" s="8">
        <f>29+26</f>
        <v>55</v>
      </c>
      <c r="D16" s="16">
        <f>55-6</f>
        <v>49</v>
      </c>
      <c r="E16" s="8">
        <f t="shared" si="1"/>
        <v>-6</v>
      </c>
      <c r="F16" s="28"/>
      <c r="G16" s="9">
        <f t="shared" si="2"/>
        <v>0</v>
      </c>
    </row>
    <row r="17" spans="1:7" x14ac:dyDescent="0.25">
      <c r="A17" s="31" t="s">
        <v>20</v>
      </c>
      <c r="B17" s="11" t="s">
        <v>7</v>
      </c>
      <c r="C17" s="3">
        <v>1045</v>
      </c>
      <c r="D17" s="13">
        <f>C17*$D$21/$C$21</f>
        <v>912</v>
      </c>
      <c r="E17" s="3">
        <f t="shared" si="1"/>
        <v>-133</v>
      </c>
      <c r="F17" s="26"/>
      <c r="G17" s="4">
        <f t="shared" si="2"/>
        <v>0</v>
      </c>
    </row>
    <row r="18" spans="1:7" x14ac:dyDescent="0.25">
      <c r="A18" s="32"/>
      <c r="B18" s="12" t="s">
        <v>8</v>
      </c>
      <c r="C18" s="5">
        <v>467.5</v>
      </c>
      <c r="D18" s="17">
        <f t="shared" ref="D18:D20" si="4">C18*$D$21/$C$21</f>
        <v>408</v>
      </c>
      <c r="E18" s="5">
        <f t="shared" si="1"/>
        <v>-59.5</v>
      </c>
      <c r="F18" s="27"/>
      <c r="G18" s="7">
        <f t="shared" si="2"/>
        <v>0</v>
      </c>
    </row>
    <row r="19" spans="1:7" x14ac:dyDescent="0.25">
      <c r="A19" s="32"/>
      <c r="B19" s="12" t="s">
        <v>10</v>
      </c>
      <c r="C19" s="5">
        <v>192.5</v>
      </c>
      <c r="D19" s="17">
        <f t="shared" si="4"/>
        <v>168</v>
      </c>
      <c r="E19" s="5">
        <f t="shared" si="1"/>
        <v>-24.5</v>
      </c>
      <c r="F19" s="27"/>
      <c r="G19" s="7">
        <f t="shared" si="2"/>
        <v>0</v>
      </c>
    </row>
    <row r="20" spans="1:7" x14ac:dyDescent="0.25">
      <c r="A20" s="32"/>
      <c r="B20" s="29" t="s">
        <v>9</v>
      </c>
      <c r="C20" s="2">
        <f>SUM(C17:C19)</f>
        <v>1705</v>
      </c>
      <c r="D20" s="15">
        <f t="shared" si="4"/>
        <v>1488</v>
      </c>
      <c r="E20" s="2">
        <f t="shared" si="1"/>
        <v>-217</v>
      </c>
      <c r="F20" s="27"/>
      <c r="G20" s="7">
        <f t="shared" si="2"/>
        <v>0</v>
      </c>
    </row>
    <row r="21" spans="1:7" ht="15.75" thickBot="1" x14ac:dyDescent="0.3">
      <c r="A21" s="33"/>
      <c r="B21" s="30" t="s">
        <v>21</v>
      </c>
      <c r="C21" s="8">
        <f>29+26</f>
        <v>55</v>
      </c>
      <c r="D21" s="16">
        <f>C21-7</f>
        <v>48</v>
      </c>
      <c r="E21" s="8">
        <f t="shared" si="1"/>
        <v>-7</v>
      </c>
      <c r="F21" s="28"/>
      <c r="G21" s="9">
        <f t="shared" si="2"/>
        <v>0</v>
      </c>
    </row>
    <row r="22" spans="1:7" ht="15.75" thickBot="1" x14ac:dyDescent="0.3">
      <c r="F22" s="21" t="s">
        <v>19</v>
      </c>
      <c r="G22" s="22">
        <f>SUM(G7:G21)</f>
        <v>0</v>
      </c>
    </row>
    <row r="25" spans="1:7" x14ac:dyDescent="0.25">
      <c r="C25" s="2"/>
    </row>
  </sheetData>
  <mergeCells count="3">
    <mergeCell ref="A7:A11"/>
    <mergeCell ref="A12:A16"/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g5070</cp:lastModifiedBy>
  <dcterms:created xsi:type="dcterms:W3CDTF">2022-10-23T07:08:57Z</dcterms:created>
  <dcterms:modified xsi:type="dcterms:W3CDTF">2022-11-07T14:38:28Z</dcterms:modified>
</cp:coreProperties>
</file>